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водоснабжение-1 " sheetId="9" r:id="rId1"/>
    <sheet name="водоснабжение-2" sheetId="5" r:id="rId2"/>
    <sheet name="водоотведение-1" sheetId="4" r:id="rId3"/>
    <sheet name="водоотведение 2" sheetId="8" r:id="rId4"/>
    <sheet name="Лист2" sheetId="2" r:id="rId5"/>
  </sheets>
  <calcPr calcId="124519"/>
</workbook>
</file>

<file path=xl/calcChain.xml><?xml version="1.0" encoding="utf-8"?>
<calcChain xmlns="http://schemas.openxmlformats.org/spreadsheetml/2006/main">
  <c r="F13" i="4"/>
  <c r="F14"/>
  <c r="F15"/>
  <c r="G24"/>
  <c r="J26"/>
  <c r="F24"/>
  <c r="H26"/>
  <c r="F22"/>
  <c r="F16"/>
  <c r="D24" l="1"/>
  <c r="D20"/>
  <c r="D16"/>
  <c r="I27" i="9" l="1"/>
  <c r="I26"/>
  <c r="I23"/>
  <c r="I21"/>
  <c r="I20"/>
  <c r="I19"/>
  <c r="I18"/>
  <c r="G24"/>
  <c r="I24" s="1"/>
  <c r="G26"/>
  <c r="G25" s="1"/>
  <c r="I25" s="1"/>
  <c r="G22"/>
  <c r="I22" s="1"/>
  <c r="G18"/>
  <c r="G17" s="1"/>
  <c r="H27"/>
  <c r="H21"/>
  <c r="H19"/>
  <c r="F26"/>
  <c r="F24" s="1"/>
  <c r="H24" s="1"/>
  <c r="F22"/>
  <c r="H22" s="1"/>
  <c r="F20"/>
  <c r="F18" s="1"/>
  <c r="F17" s="1"/>
  <c r="F16" s="1"/>
  <c r="H16" s="1"/>
  <c r="I17" l="1"/>
  <c r="G16"/>
  <c r="I16" s="1"/>
  <c r="H15"/>
  <c r="H18"/>
  <c r="H26"/>
  <c r="G15"/>
  <c r="I15" s="1"/>
  <c r="H17"/>
  <c r="H20"/>
  <c r="F15"/>
  <c r="F25"/>
  <c r="H25" s="1"/>
  <c r="G22" i="4" l="1"/>
  <c r="I22" s="1"/>
  <c r="G19"/>
  <c r="I19" s="1"/>
  <c r="G16"/>
  <c r="H17"/>
  <c r="I17"/>
  <c r="H18"/>
  <c r="I18"/>
  <c r="I20"/>
  <c r="G14" l="1"/>
  <c r="I14" s="1"/>
  <c r="I16"/>
  <c r="J18"/>
  <c r="H15"/>
  <c r="H19"/>
  <c r="J19" s="1"/>
  <c r="J17"/>
  <c r="H14"/>
  <c r="H16"/>
  <c r="I24"/>
  <c r="H21"/>
  <c r="H23"/>
  <c r="H24"/>
  <c r="H25"/>
  <c r="F20"/>
  <c r="H20" s="1"/>
  <c r="J20" s="1"/>
  <c r="J22" i="9"/>
  <c r="H13" i="4" l="1"/>
  <c r="J27" i="9"/>
  <c r="J24"/>
  <c r="G15" i="4"/>
  <c r="I15" s="1"/>
  <c r="I13"/>
  <c r="J14"/>
  <c r="J15"/>
  <c r="J16"/>
  <c r="J20" i="9"/>
  <c r="J25"/>
  <c r="J21"/>
  <c r="J19"/>
  <c r="J26"/>
  <c r="J17"/>
  <c r="J18"/>
  <c r="H22" i="4"/>
  <c r="J16" i="9"/>
  <c r="J15" s="1"/>
  <c r="J21" i="4" l="1"/>
  <c r="J24"/>
  <c r="J25"/>
  <c r="J23" l="1"/>
  <c r="J22"/>
  <c r="J13" l="1"/>
</calcChain>
</file>

<file path=xl/sharedStrings.xml><?xml version="1.0" encoding="utf-8"?>
<sst xmlns="http://schemas.openxmlformats.org/spreadsheetml/2006/main" count="160" uniqueCount="82">
  <si>
    <t>№ п/п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</si>
  <si>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</si>
  <si>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</si>
  <si>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Количество в натуральных показателях</t>
  </si>
  <si>
    <t>Сумма инвестиционной программы (проекты), тыс.тенге</t>
  </si>
  <si>
    <t>Заемные средства</t>
  </si>
  <si>
    <t>Бюджетные средства</t>
  </si>
  <si>
    <t>Нерегулируемая (иная) деятельность</t>
  </si>
  <si>
    <t>причины отклонения</t>
  </si>
  <si>
    <t>Собственные средства</t>
  </si>
  <si>
    <t>проект инвестиционной программы на 2016 год</t>
  </si>
  <si>
    <t>Раздел 1 Служба водоснабжения и очистки</t>
  </si>
  <si>
    <t>Модернизация Водоочистных сооружений</t>
  </si>
  <si>
    <t xml:space="preserve"> 1.1</t>
  </si>
  <si>
    <t>Блок основных сооружений 2 очередь</t>
  </si>
  <si>
    <t xml:space="preserve"> 1.1.1</t>
  </si>
  <si>
    <t>шт</t>
  </si>
  <si>
    <t xml:space="preserve"> 1.1.2</t>
  </si>
  <si>
    <t>м</t>
  </si>
  <si>
    <t xml:space="preserve"> 1.2</t>
  </si>
  <si>
    <t xml:space="preserve"> 1.2.1</t>
  </si>
  <si>
    <t xml:space="preserve">Раздел 2 </t>
  </si>
  <si>
    <t xml:space="preserve"> 2.3.1</t>
  </si>
  <si>
    <t xml:space="preserve"> 3.1</t>
  </si>
  <si>
    <t xml:space="preserve"> 3.2</t>
  </si>
  <si>
    <t>Раздел 3 Энерго-механический цех водоснабжения</t>
  </si>
  <si>
    <t>Автоматизация и реконструкция насосных станций и тепловых пунктов</t>
  </si>
  <si>
    <t>Раздел 1 Станция Аэрации</t>
  </si>
  <si>
    <t>I</t>
  </si>
  <si>
    <t>Реконструкция и замена технологического оборудования станции Аэрации</t>
  </si>
  <si>
    <t xml:space="preserve"> 1.2.2</t>
  </si>
  <si>
    <t>Раздел 2</t>
  </si>
  <si>
    <t xml:space="preserve">Строительство и капитальный ремонт канализационных сетей </t>
  </si>
  <si>
    <t>Капитальный ремонт насосных агрегатов КНС 7</t>
  </si>
  <si>
    <t>Капитальный ремонт насосных агрегатов КНС 13</t>
  </si>
  <si>
    <t>план (год)</t>
  </si>
  <si>
    <t xml:space="preserve">Оценка достижения показателей эффективности, надежности и качества 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</si>
  <si>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</si>
  <si>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</si>
  <si>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</si>
  <si>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</si>
  <si>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 xml:space="preserve">Снижение аварийности, по годам реализации в зависимости  от утвержденной  инвестиционной программы </t>
  </si>
  <si>
    <r>
      <t>Показатели эффективности, надежности и качества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</si>
  <si>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согласно плана</t>
  </si>
  <si>
    <t xml:space="preserve"> -</t>
  </si>
  <si>
    <t xml:space="preserve"> - </t>
  </si>
  <si>
    <r>
      <t xml:space="preserve">Ед изм </t>
    </r>
    <r>
      <rPr>
        <b/>
        <i/>
        <sz val="12"/>
        <color rgb="FF000000"/>
        <rFont val="Times New Roman"/>
        <family val="1"/>
        <charset val="204"/>
      </rPr>
      <t>(для натуральных показателей)</t>
    </r>
  </si>
  <si>
    <t>отк</t>
  </si>
  <si>
    <t>Новое строительство и капитальный ремонт сетей, замена запорной арматуры</t>
  </si>
  <si>
    <t xml:space="preserve"> 3.1.1</t>
  </si>
  <si>
    <t>Замена запорной арматуры на насосных станцях</t>
  </si>
  <si>
    <r>
      <rPr>
        <b/>
        <sz val="12"/>
        <color rgb="FF000000"/>
        <rFont val="Times New Roman"/>
        <family val="1"/>
        <charset val="204"/>
      </rPr>
      <t xml:space="preserve">Генеральный директор ТОО «Қарағанды Су»  </t>
    </r>
    <r>
      <rPr>
        <sz val="12"/>
        <color rgb="FF000000"/>
        <rFont val="Times New Roman"/>
        <family val="1"/>
        <charset val="204"/>
      </rPr>
      <t xml:space="preserve">     ______________________________________________</t>
    </r>
    <r>
      <rPr>
        <b/>
        <u/>
        <sz val="12"/>
        <color rgb="FF000000"/>
        <rFont val="Times New Roman"/>
        <family val="1"/>
        <charset val="204"/>
      </rPr>
      <t>Д.Б. Исаев</t>
    </r>
    <r>
      <rPr>
        <u/>
        <sz val="12"/>
        <color rgb="FF000000"/>
        <rFont val="Times New Roman"/>
        <family val="1"/>
        <charset val="204"/>
      </rPr>
      <t xml:space="preserve">______________     </t>
    </r>
    <r>
      <rPr>
        <sz val="12"/>
        <color rgb="FF000000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>(Ф.И.О.,(при его наличии), подпись, дата))</t>
    </r>
    <r>
      <rPr>
        <sz val="12"/>
        <color rgb="FF000000"/>
        <rFont val="Times New Roman"/>
        <family val="1"/>
        <charset val="204"/>
      </rPr>
      <t xml:space="preserve">
</t>
    </r>
  </si>
  <si>
    <r>
      <rPr>
        <b/>
        <sz val="12"/>
        <color rgb="FF000000"/>
        <rFont val="Times New Roman"/>
        <family val="1"/>
        <charset val="204"/>
      </rPr>
      <t xml:space="preserve">Генеральный директор ТОО «Қарағанды Су»  </t>
    </r>
    <r>
      <rPr>
        <sz val="12"/>
        <color rgb="FF000000"/>
        <rFont val="Times New Roman"/>
        <family val="1"/>
        <charset val="204"/>
      </rPr>
      <t xml:space="preserve">     ______________________________________________</t>
    </r>
    <r>
      <rPr>
        <b/>
        <sz val="12"/>
        <color rgb="FF000000"/>
        <rFont val="Times New Roman"/>
        <family val="1"/>
        <charset val="204"/>
      </rPr>
      <t>Д.Б. Исаев</t>
    </r>
    <r>
      <rPr>
        <b/>
        <u/>
        <sz val="12"/>
        <color rgb="FF000000"/>
        <rFont val="Times New Roman"/>
        <family val="1"/>
        <charset val="204"/>
      </rPr>
      <t>____________</t>
    </r>
    <r>
      <rPr>
        <u/>
        <sz val="12"/>
        <color rgb="FF000000"/>
        <rFont val="Times New Roman"/>
        <family val="1"/>
        <charset val="204"/>
      </rPr>
      <t xml:space="preserve">__     </t>
    </r>
    <r>
      <rPr>
        <sz val="12"/>
        <color rgb="FF000000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>(Ф.И.О.,(при его наличии), подпись, дата))</t>
    </r>
    <r>
      <rPr>
        <sz val="12"/>
        <color rgb="FF000000"/>
        <rFont val="Times New Roman"/>
        <family val="1"/>
        <charset val="204"/>
      </rPr>
      <t xml:space="preserve">
</t>
    </r>
  </si>
  <si>
    <r>
      <rPr>
        <b/>
        <sz val="12"/>
        <color rgb="FF000000"/>
        <rFont val="Times New Roman"/>
        <family val="1"/>
        <charset val="204"/>
      </rPr>
      <t xml:space="preserve">Генеральный директор ТОО «Қарағанды Су»  </t>
    </r>
    <r>
      <rPr>
        <sz val="12"/>
        <color rgb="FF000000"/>
        <rFont val="Times New Roman"/>
        <family val="1"/>
        <charset val="204"/>
      </rPr>
      <t xml:space="preserve">     __________________________________________</t>
    </r>
    <r>
      <rPr>
        <b/>
        <sz val="12"/>
        <color rgb="FF000000"/>
        <rFont val="Times New Roman"/>
        <family val="1"/>
        <charset val="204"/>
      </rPr>
      <t>____Д.Б. Исаев</t>
    </r>
    <r>
      <rPr>
        <b/>
        <u/>
        <sz val="12"/>
        <color rgb="FF000000"/>
        <rFont val="Times New Roman"/>
        <family val="1"/>
        <charset val="204"/>
      </rPr>
      <t xml:space="preserve">______________ </t>
    </r>
    <r>
      <rPr>
        <u/>
        <sz val="12"/>
        <color rgb="FF000000"/>
        <rFont val="Times New Roman"/>
        <family val="1"/>
        <charset val="204"/>
      </rPr>
      <t xml:space="preserve">    </t>
    </r>
    <r>
      <rPr>
        <sz val="12"/>
        <color rgb="FF000000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>(Ф.И.О.,(при его наличии), подпись, дата))</t>
    </r>
    <r>
      <rPr>
        <sz val="12"/>
        <color rgb="FF000000"/>
        <rFont val="Times New Roman"/>
        <family val="1"/>
        <charset val="204"/>
      </rPr>
      <t xml:space="preserve">
</t>
    </r>
  </si>
  <si>
    <t>план на 2018 г</t>
  </si>
  <si>
    <t>проект инвестиционной программы на 2018 год</t>
  </si>
  <si>
    <t>ВСЕГО на 2018 год</t>
  </si>
  <si>
    <t>Информация субъекта естественной монополии  ТОО «Қарағанды Су»
 о ходе исполнения субъектом инвестиционной программы (проекта) за 2019 год 
 утвержденной Приказом Департамента Комитета по регулированию естественных монополий и
 защите конкуренции  Министерства национальной экономики Республики Казахстан от 28 ноября 2018 года №354-ОД
 по виду деятельности: водоснабжение</t>
  </si>
  <si>
    <t>ВСЕГО на 2019 год</t>
  </si>
  <si>
    <t>Замена трубопроводов</t>
  </si>
  <si>
    <t>Замены запорной арматуры</t>
  </si>
  <si>
    <t xml:space="preserve"> 1.2.3</t>
  </si>
  <si>
    <t>Реконструкция трубопроводов</t>
  </si>
  <si>
    <t>Реконструкция насосных станций</t>
  </si>
  <si>
    <t xml:space="preserve"> 2.1-2.3</t>
  </si>
  <si>
    <t>факт за 3 мес</t>
  </si>
  <si>
    <t>Инвестиционная программа утверждена исполнением  на год, начаты подготовильные работы по реализации инвестиционной программы.  Проводятся тендеры на выполнение работ и закупа материалов.  В настоящее время начаты строительно-монтажные работы по замене сетей в связи с сезонностью данного вида работ.</t>
  </si>
  <si>
    <t>факт года (1 квартала), предшествующего отчетному периоду</t>
  </si>
  <si>
    <t>факт текущего года (1 квартала)</t>
  </si>
  <si>
    <t>Блок биологической очистки</t>
  </si>
  <si>
    <t>Илосос ИВР</t>
  </si>
  <si>
    <t>Декантер</t>
  </si>
  <si>
    <t>Насосная станция (илозаборный комплекс)</t>
  </si>
  <si>
    <t xml:space="preserve"> 1.1.3</t>
  </si>
  <si>
    <t>2.3</t>
  </si>
  <si>
    <t>Оборудование для ремонта и обслуживания сетей Служба водоотведения</t>
  </si>
  <si>
    <t>КамАЗ 65115 КО-560</t>
  </si>
  <si>
    <t>Раздел 3 Энерго-механический цех водоотведения</t>
  </si>
  <si>
    <t>2.1-2.2</t>
  </si>
  <si>
    <t>Информация субъекта естественной монополии  ТОО «Қарағанды Су»
 о ходе исполнения субъектом инвестиционной программы (проекта) на 2018 год 
 утвержденной Приказом Департамента Комитета по регулированию естественных монополий и
 защите конкуренции  Министерства национальной экономики Республики Казахстан от 28 февраля 2019 года №49-ОД
 по виду деятельности: водоотведение</t>
  </si>
  <si>
    <t>Информация субъекта естественной монополии  ТОО «Қарағанды Су»
 о ходе исполнения субъектом инвестиционной программы (проекта) на 2018 год 
 утвержденной Приказом Департамента Комитета по регулированию естественных монополий и
 защите конкуренции  Министерства национальной экономики Республики Казахстан от 28 февраля 2019 года №49-ОД</t>
  </si>
  <si>
    <t>Информация субъекта естественной монополии  ТОО «Қарағанды Су»
 о ходе исполнения субъектом инвестиционной программы (проекта) за 2019 год 
 утвержденной Приказом Департамента Комитета по регулированию естественных монополий и
 защите конкуренции  Министерства национальной экономики Республики Казахстан от 28 ноября 2018 года №354-ОД</t>
  </si>
</sst>
</file>

<file path=xl/styles.xml><?xml version="1.0" encoding="utf-8"?>
<styleSheet xmlns="http://schemas.openxmlformats.org/spreadsheetml/2006/main">
  <numFmts count="1">
    <numFmt numFmtId="164" formatCode="0.0%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4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3" fontId="1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89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30"/>
  <sheetViews>
    <sheetView view="pageBreakPreview" zoomScale="70" zoomScaleNormal="71" zoomScaleSheetLayoutView="70" workbookViewId="0">
      <pane ySplit="13" topLeftCell="A14" activePane="bottomLeft" state="frozen"/>
      <selection pane="bottomLeft" activeCell="C26" sqref="C26"/>
    </sheetView>
  </sheetViews>
  <sheetFormatPr defaultRowHeight="15.75"/>
  <cols>
    <col min="1" max="1" width="9.140625" style="2"/>
    <col min="2" max="2" width="62.5703125" style="2" customWidth="1"/>
    <col min="3" max="3" width="15.7109375" style="2" customWidth="1"/>
    <col min="4" max="9" width="12.140625" style="2" customWidth="1"/>
    <col min="10" max="10" width="12.42578125" style="18" customWidth="1"/>
    <col min="11" max="11" width="29.42578125" style="18" customWidth="1"/>
    <col min="12" max="14" width="12.140625" style="2" customWidth="1"/>
    <col min="15" max="15" width="13.42578125" style="2" customWidth="1"/>
    <col min="16" max="19" width="12.140625" style="2" customWidth="1"/>
    <col min="20" max="20" width="9.140625" style="1" customWidth="1"/>
    <col min="21" max="23" width="9.140625" style="1"/>
    <col min="24" max="25" width="9.140625" style="1" customWidth="1"/>
    <col min="26" max="16384" width="9.140625" style="1"/>
  </cols>
  <sheetData>
    <row r="2" spans="1:19">
      <c r="A2" s="52" t="s">
        <v>57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19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56.25" customHeight="1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8" spans="1:19" hidden="1"/>
    <row r="10" spans="1:19" ht="18.75" customHeight="1">
      <c r="A10" s="48" t="s">
        <v>0</v>
      </c>
      <c r="B10" s="48" t="s">
        <v>1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</row>
    <row r="11" spans="1:19" ht="66" customHeight="1">
      <c r="A11" s="48"/>
      <c r="B11" s="48" t="s">
        <v>2</v>
      </c>
      <c r="C11" s="48" t="s">
        <v>46</v>
      </c>
      <c r="D11" s="48" t="s">
        <v>3</v>
      </c>
      <c r="E11" s="48"/>
      <c r="F11" s="48" t="s">
        <v>4</v>
      </c>
      <c r="G11" s="48"/>
      <c r="H11" s="48" t="s">
        <v>9</v>
      </c>
      <c r="I11" s="48"/>
      <c r="J11" s="48"/>
      <c r="K11" s="48"/>
      <c r="L11" s="48" t="s">
        <v>5</v>
      </c>
      <c r="M11" s="48"/>
      <c r="N11" s="48"/>
      <c r="O11" s="48"/>
      <c r="P11" s="48" t="s">
        <v>6</v>
      </c>
      <c r="Q11" s="48"/>
      <c r="R11" s="48" t="s">
        <v>7</v>
      </c>
      <c r="S11" s="48"/>
    </row>
    <row r="12" spans="1:19" ht="42.75" customHeight="1">
      <c r="A12" s="48"/>
      <c r="B12" s="48"/>
      <c r="C12" s="48"/>
      <c r="D12" s="24" t="s">
        <v>54</v>
      </c>
      <c r="E12" s="41" t="s">
        <v>65</v>
      </c>
      <c r="F12" s="24" t="s">
        <v>54</v>
      </c>
      <c r="G12" s="41" t="s">
        <v>65</v>
      </c>
      <c r="H12" s="24" t="s">
        <v>54</v>
      </c>
      <c r="I12" s="41" t="s">
        <v>65</v>
      </c>
      <c r="J12" s="19" t="s">
        <v>47</v>
      </c>
      <c r="K12" s="19" t="s">
        <v>8</v>
      </c>
      <c r="L12" s="24" t="s">
        <v>54</v>
      </c>
      <c r="M12" s="41" t="s">
        <v>65</v>
      </c>
      <c r="N12" s="23" t="s">
        <v>47</v>
      </c>
      <c r="O12" s="23" t="s">
        <v>8</v>
      </c>
      <c r="P12" s="24" t="s">
        <v>54</v>
      </c>
      <c r="Q12" s="41" t="s">
        <v>65</v>
      </c>
      <c r="R12" s="24" t="s">
        <v>54</v>
      </c>
      <c r="S12" s="41" t="s">
        <v>65</v>
      </c>
    </row>
    <row r="13" spans="1:19" ht="18.75" customHeight="1">
      <c r="A13" s="23">
        <v>1</v>
      </c>
      <c r="B13" s="23">
        <v>2</v>
      </c>
      <c r="C13" s="23">
        <v>3</v>
      </c>
      <c r="D13" s="23">
        <v>4</v>
      </c>
      <c r="E13" s="23">
        <v>5</v>
      </c>
      <c r="F13" s="23">
        <v>7</v>
      </c>
      <c r="G13" s="23">
        <v>8</v>
      </c>
      <c r="H13" s="23">
        <v>9</v>
      </c>
      <c r="I13" s="23">
        <v>10</v>
      </c>
      <c r="J13" s="19">
        <v>11</v>
      </c>
      <c r="K13" s="19">
        <v>12</v>
      </c>
      <c r="L13" s="23">
        <v>13</v>
      </c>
      <c r="M13" s="23">
        <v>14</v>
      </c>
      <c r="N13" s="23">
        <v>15</v>
      </c>
      <c r="O13" s="23">
        <v>16</v>
      </c>
      <c r="P13" s="23">
        <v>17</v>
      </c>
      <c r="Q13" s="23">
        <v>18</v>
      </c>
      <c r="R13" s="23">
        <v>19</v>
      </c>
      <c r="S13" s="23">
        <v>20</v>
      </c>
    </row>
    <row r="14" spans="1:19" ht="18.75" customHeight="1">
      <c r="A14" s="49" t="s">
        <v>55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</row>
    <row r="15" spans="1:19" ht="18.75" customHeight="1">
      <c r="A15" s="5"/>
      <c r="B15" s="42" t="s">
        <v>58</v>
      </c>
      <c r="C15" s="39"/>
      <c r="D15" s="38"/>
      <c r="E15" s="6"/>
      <c r="F15" s="7">
        <f>F16+F22+F24</f>
        <v>715338.12416000001</v>
      </c>
      <c r="G15" s="7">
        <f t="shared" ref="G15:J15" si="0">G16+G22+G24</f>
        <v>0</v>
      </c>
      <c r="H15" s="7">
        <f t="shared" si="0"/>
        <v>715338.12416000001</v>
      </c>
      <c r="I15" s="7">
        <f>G15</f>
        <v>0</v>
      </c>
      <c r="J15" s="7">
        <f t="shared" si="0"/>
        <v>-715338.12416000001</v>
      </c>
      <c r="K15" s="51" t="s">
        <v>66</v>
      </c>
      <c r="L15" s="6">
        <v>0</v>
      </c>
      <c r="M15" s="4">
        <v>0</v>
      </c>
      <c r="N15" s="4">
        <v>0</v>
      </c>
      <c r="O15" s="4"/>
      <c r="P15" s="4">
        <v>0</v>
      </c>
      <c r="Q15" s="4">
        <v>0</v>
      </c>
      <c r="R15" s="4">
        <v>0</v>
      </c>
      <c r="S15" s="4">
        <v>0</v>
      </c>
    </row>
    <row r="16" spans="1:19" ht="18.75" customHeight="1">
      <c r="A16" s="6"/>
      <c r="B16" s="31" t="s">
        <v>11</v>
      </c>
      <c r="C16" s="31"/>
      <c r="D16" s="31"/>
      <c r="E16" s="7"/>
      <c r="F16" s="7">
        <f>F17</f>
        <v>40502</v>
      </c>
      <c r="G16" s="7">
        <f>G17</f>
        <v>0</v>
      </c>
      <c r="H16" s="7">
        <f t="shared" ref="H16:H27" si="1">F16</f>
        <v>40502</v>
      </c>
      <c r="I16" s="7">
        <f t="shared" ref="I16:I27" si="2">G16</f>
        <v>0</v>
      </c>
      <c r="J16" s="7">
        <f t="shared" ref="J16:J27" si="3">I16-H16</f>
        <v>-40502</v>
      </c>
      <c r="K16" s="51"/>
      <c r="L16" s="6">
        <v>0</v>
      </c>
      <c r="M16" s="4">
        <v>0</v>
      </c>
      <c r="N16" s="4">
        <v>0</v>
      </c>
      <c r="O16" s="4"/>
      <c r="P16" s="4">
        <v>0</v>
      </c>
      <c r="Q16" s="4">
        <v>0</v>
      </c>
      <c r="R16" s="4">
        <v>0</v>
      </c>
      <c r="S16" s="4">
        <v>0</v>
      </c>
    </row>
    <row r="17" spans="1:19" ht="18.75" customHeight="1">
      <c r="A17" s="6"/>
      <c r="B17" s="33" t="s">
        <v>12</v>
      </c>
      <c r="C17" s="7"/>
      <c r="D17" s="7"/>
      <c r="E17" s="7"/>
      <c r="F17" s="7">
        <f>+F18</f>
        <v>40502</v>
      </c>
      <c r="G17" s="7">
        <f>+G18</f>
        <v>0</v>
      </c>
      <c r="H17" s="7">
        <f t="shared" si="1"/>
        <v>40502</v>
      </c>
      <c r="I17" s="7">
        <f t="shared" si="2"/>
        <v>0</v>
      </c>
      <c r="J17" s="7">
        <f t="shared" si="3"/>
        <v>-40502</v>
      </c>
      <c r="K17" s="51"/>
      <c r="L17" s="6">
        <v>0</v>
      </c>
      <c r="M17" s="4">
        <v>0</v>
      </c>
      <c r="N17" s="4">
        <v>0</v>
      </c>
      <c r="O17" s="4"/>
      <c r="P17" s="4">
        <v>0</v>
      </c>
      <c r="Q17" s="4">
        <v>0</v>
      </c>
      <c r="R17" s="4">
        <v>0</v>
      </c>
      <c r="S17" s="4">
        <v>0</v>
      </c>
    </row>
    <row r="18" spans="1:19" s="17" customFormat="1" ht="18.75" customHeight="1">
      <c r="A18" s="6" t="s">
        <v>19</v>
      </c>
      <c r="B18" s="33" t="s">
        <v>14</v>
      </c>
      <c r="C18" s="7"/>
      <c r="D18" s="43"/>
      <c r="E18" s="8"/>
      <c r="F18" s="7">
        <f>SUM(F19:F21)</f>
        <v>40502</v>
      </c>
      <c r="G18" s="7">
        <f>SUM(G19:G21)</f>
        <v>0</v>
      </c>
      <c r="H18" s="8">
        <f t="shared" si="1"/>
        <v>40502</v>
      </c>
      <c r="I18" s="8">
        <f t="shared" si="2"/>
        <v>0</v>
      </c>
      <c r="J18" s="8">
        <f t="shared" si="3"/>
        <v>-40502</v>
      </c>
      <c r="K18" s="51"/>
      <c r="L18" s="6">
        <v>0</v>
      </c>
      <c r="M18" s="16">
        <v>0</v>
      </c>
      <c r="N18" s="16">
        <v>0</v>
      </c>
      <c r="O18" s="16"/>
      <c r="P18" s="16">
        <v>0</v>
      </c>
      <c r="Q18" s="16">
        <v>0</v>
      </c>
      <c r="R18" s="16">
        <v>0</v>
      </c>
      <c r="S18" s="16">
        <v>0</v>
      </c>
    </row>
    <row r="19" spans="1:19" ht="18.75" customHeight="1">
      <c r="A19" s="35" t="s">
        <v>20</v>
      </c>
      <c r="B19" s="44" t="s">
        <v>59</v>
      </c>
      <c r="C19" s="43" t="s">
        <v>18</v>
      </c>
      <c r="D19" s="43">
        <v>560</v>
      </c>
      <c r="E19" s="9">
        <v>0</v>
      </c>
      <c r="F19" s="35">
        <v>3890</v>
      </c>
      <c r="G19" s="10">
        <v>0</v>
      </c>
      <c r="H19" s="9">
        <f t="shared" si="1"/>
        <v>3890</v>
      </c>
      <c r="I19" s="9">
        <f t="shared" si="2"/>
        <v>0</v>
      </c>
      <c r="J19" s="9">
        <f t="shared" si="3"/>
        <v>-3890</v>
      </c>
      <c r="K19" s="51"/>
      <c r="L19" s="6">
        <v>0</v>
      </c>
      <c r="M19" s="4">
        <v>0</v>
      </c>
      <c r="N19" s="4">
        <v>0</v>
      </c>
      <c r="O19" s="4"/>
      <c r="P19" s="4">
        <v>0</v>
      </c>
      <c r="Q19" s="4">
        <v>0</v>
      </c>
      <c r="R19" s="4">
        <v>0</v>
      </c>
      <c r="S19" s="4">
        <v>0</v>
      </c>
    </row>
    <row r="20" spans="1:19" ht="18.75" customHeight="1">
      <c r="A20" s="35" t="s">
        <v>30</v>
      </c>
      <c r="B20" s="44" t="s">
        <v>60</v>
      </c>
      <c r="C20" s="43" t="s">
        <v>16</v>
      </c>
      <c r="D20" s="43">
        <v>26</v>
      </c>
      <c r="E20" s="9">
        <v>0</v>
      </c>
      <c r="F20" s="35">
        <f>33640+1586</f>
        <v>35226</v>
      </c>
      <c r="G20" s="8">
        <v>0</v>
      </c>
      <c r="H20" s="35">
        <f t="shared" si="1"/>
        <v>35226</v>
      </c>
      <c r="I20" s="35">
        <f t="shared" si="2"/>
        <v>0</v>
      </c>
      <c r="J20" s="35">
        <f t="shared" si="3"/>
        <v>-35226</v>
      </c>
      <c r="K20" s="51"/>
      <c r="L20" s="6">
        <v>0</v>
      </c>
      <c r="M20" s="4">
        <v>0</v>
      </c>
      <c r="N20" s="4">
        <v>0</v>
      </c>
      <c r="O20" s="4"/>
      <c r="P20" s="4">
        <v>0</v>
      </c>
      <c r="Q20" s="4">
        <v>0</v>
      </c>
      <c r="R20" s="4">
        <v>0</v>
      </c>
      <c r="S20" s="4">
        <v>0</v>
      </c>
    </row>
    <row r="21" spans="1:19" s="17" customFormat="1" ht="18.75" customHeight="1">
      <c r="A21" s="35" t="s">
        <v>61</v>
      </c>
      <c r="B21" s="44" t="s">
        <v>62</v>
      </c>
      <c r="C21" s="43" t="s">
        <v>18</v>
      </c>
      <c r="D21" s="43">
        <v>21</v>
      </c>
      <c r="E21" s="8">
        <v>0</v>
      </c>
      <c r="F21" s="35">
        <v>1386</v>
      </c>
      <c r="G21" s="8">
        <v>0</v>
      </c>
      <c r="H21" s="8">
        <f t="shared" si="1"/>
        <v>1386</v>
      </c>
      <c r="I21" s="8">
        <f t="shared" si="2"/>
        <v>0</v>
      </c>
      <c r="J21" s="8">
        <f t="shared" si="3"/>
        <v>-1386</v>
      </c>
      <c r="K21" s="51"/>
      <c r="L21" s="6">
        <v>0</v>
      </c>
      <c r="M21" s="16">
        <v>0</v>
      </c>
      <c r="N21" s="16">
        <v>0</v>
      </c>
      <c r="O21" s="16"/>
      <c r="P21" s="16">
        <v>0</v>
      </c>
      <c r="Q21" s="16">
        <v>0</v>
      </c>
      <c r="R21" s="16">
        <v>0</v>
      </c>
      <c r="S21" s="16">
        <v>0</v>
      </c>
    </row>
    <row r="22" spans="1:19" ht="31.5" customHeight="1">
      <c r="A22" s="6"/>
      <c r="B22" s="31" t="s">
        <v>21</v>
      </c>
      <c r="C22" s="31"/>
      <c r="D22" s="31"/>
      <c r="E22" s="9"/>
      <c r="F22" s="7">
        <f>F23</f>
        <v>669743.12416000001</v>
      </c>
      <c r="G22" s="7">
        <f>G23</f>
        <v>0</v>
      </c>
      <c r="H22" s="35">
        <f t="shared" si="1"/>
        <v>669743.12416000001</v>
      </c>
      <c r="I22" s="35">
        <f t="shared" si="2"/>
        <v>0</v>
      </c>
      <c r="J22" s="35">
        <f t="shared" si="3"/>
        <v>-669743.12416000001</v>
      </c>
      <c r="K22" s="51"/>
      <c r="L22" s="6">
        <v>0</v>
      </c>
      <c r="M22" s="4">
        <v>0</v>
      </c>
      <c r="N22" s="4">
        <v>0</v>
      </c>
      <c r="O22" s="4"/>
      <c r="P22" s="4">
        <v>0</v>
      </c>
      <c r="Q22" s="4">
        <v>0</v>
      </c>
      <c r="R22" s="4">
        <v>0</v>
      </c>
      <c r="S22" s="4">
        <v>0</v>
      </c>
    </row>
    <row r="23" spans="1:19" s="17" customFormat="1" ht="31.5">
      <c r="A23" s="6" t="s">
        <v>64</v>
      </c>
      <c r="B23" s="33" t="s">
        <v>48</v>
      </c>
      <c r="C23" s="7" t="s">
        <v>18</v>
      </c>
      <c r="D23" s="7">
        <v>37750</v>
      </c>
      <c r="E23" s="11">
        <v>0</v>
      </c>
      <c r="F23" s="7">
        <v>669743.12416000001</v>
      </c>
      <c r="G23" s="7">
        <v>0</v>
      </c>
      <c r="H23" s="7">
        <v>669743.12416000001</v>
      </c>
      <c r="I23" s="7">
        <f t="shared" si="2"/>
        <v>0</v>
      </c>
      <c r="J23" s="7">
        <v>-669743.12416000001</v>
      </c>
      <c r="K23" s="51"/>
      <c r="L23" s="6">
        <v>0</v>
      </c>
      <c r="M23" s="16">
        <v>0</v>
      </c>
      <c r="N23" s="16">
        <v>0</v>
      </c>
      <c r="O23" s="16"/>
      <c r="P23" s="16">
        <v>0</v>
      </c>
      <c r="Q23" s="16">
        <v>0</v>
      </c>
      <c r="R23" s="16">
        <v>0</v>
      </c>
      <c r="S23" s="16">
        <v>0</v>
      </c>
    </row>
    <row r="24" spans="1:19" ht="31.5" customHeight="1">
      <c r="A24" s="6"/>
      <c r="B24" s="34" t="s">
        <v>25</v>
      </c>
      <c r="C24" s="7"/>
      <c r="D24" s="7"/>
      <c r="E24" s="10"/>
      <c r="F24" s="7">
        <f>F26</f>
        <v>5093</v>
      </c>
      <c r="G24" s="7">
        <f>G26</f>
        <v>0</v>
      </c>
      <c r="H24" s="10">
        <f t="shared" si="1"/>
        <v>5093</v>
      </c>
      <c r="I24" s="43">
        <f t="shared" si="2"/>
        <v>0</v>
      </c>
      <c r="J24" s="10">
        <f t="shared" si="3"/>
        <v>-5093</v>
      </c>
      <c r="K24" s="51"/>
      <c r="L24" s="6">
        <v>0</v>
      </c>
      <c r="M24" s="4">
        <v>0</v>
      </c>
      <c r="N24" s="4">
        <v>0</v>
      </c>
      <c r="O24" s="4"/>
      <c r="P24" s="4">
        <v>0</v>
      </c>
      <c r="Q24" s="4">
        <v>0</v>
      </c>
      <c r="R24" s="4">
        <v>0</v>
      </c>
      <c r="S24" s="4">
        <v>0</v>
      </c>
    </row>
    <row r="25" spans="1:19" ht="31.5">
      <c r="A25" s="6"/>
      <c r="B25" s="34" t="s">
        <v>26</v>
      </c>
      <c r="C25" s="7"/>
      <c r="D25" s="7"/>
      <c r="E25" s="10"/>
      <c r="F25" s="7">
        <f>F26</f>
        <v>5093</v>
      </c>
      <c r="G25" s="7">
        <f>G26</f>
        <v>0</v>
      </c>
      <c r="H25" s="7">
        <f t="shared" si="1"/>
        <v>5093</v>
      </c>
      <c r="I25" s="7">
        <f t="shared" si="2"/>
        <v>0</v>
      </c>
      <c r="J25" s="7">
        <f t="shared" si="3"/>
        <v>-5093</v>
      </c>
      <c r="K25" s="51"/>
      <c r="L25" s="6">
        <v>0</v>
      </c>
      <c r="M25" s="4">
        <v>0</v>
      </c>
      <c r="N25" s="4">
        <v>0</v>
      </c>
      <c r="O25" s="16"/>
      <c r="P25" s="4">
        <v>0</v>
      </c>
      <c r="Q25" s="4">
        <v>0</v>
      </c>
      <c r="R25" s="4">
        <v>0</v>
      </c>
      <c r="S25" s="4">
        <v>0</v>
      </c>
    </row>
    <row r="26" spans="1:19">
      <c r="A26" s="6" t="s">
        <v>23</v>
      </c>
      <c r="B26" s="34" t="s">
        <v>63</v>
      </c>
      <c r="C26" s="8"/>
      <c r="D26" s="8"/>
      <c r="E26" s="10"/>
      <c r="F26" s="8">
        <f>F27</f>
        <v>5093</v>
      </c>
      <c r="G26" s="8">
        <f>G27</f>
        <v>0</v>
      </c>
      <c r="H26" s="10">
        <f t="shared" si="1"/>
        <v>5093</v>
      </c>
      <c r="I26" s="43">
        <f t="shared" si="2"/>
        <v>0</v>
      </c>
      <c r="J26" s="10">
        <f t="shared" si="3"/>
        <v>-5093</v>
      </c>
      <c r="K26" s="51"/>
      <c r="L26" s="6">
        <v>0</v>
      </c>
      <c r="M26" s="4">
        <v>0</v>
      </c>
      <c r="N26" s="4">
        <v>0</v>
      </c>
      <c r="O26" s="4"/>
      <c r="P26" s="4">
        <v>0</v>
      </c>
      <c r="Q26" s="4">
        <v>0</v>
      </c>
      <c r="R26" s="4">
        <v>0</v>
      </c>
      <c r="S26" s="4">
        <v>0</v>
      </c>
    </row>
    <row r="27" spans="1:19">
      <c r="A27" s="35" t="s">
        <v>49</v>
      </c>
      <c r="B27" s="36" t="s">
        <v>50</v>
      </c>
      <c r="C27" s="9" t="s">
        <v>16</v>
      </c>
      <c r="D27" s="9">
        <v>9</v>
      </c>
      <c r="E27" s="10">
        <v>0</v>
      </c>
      <c r="F27" s="35">
        <v>5093</v>
      </c>
      <c r="G27" s="7">
        <v>0</v>
      </c>
      <c r="H27" s="7">
        <f t="shared" si="1"/>
        <v>5093</v>
      </c>
      <c r="I27" s="7">
        <f t="shared" si="2"/>
        <v>0</v>
      </c>
      <c r="J27" s="7">
        <f t="shared" si="3"/>
        <v>-5093</v>
      </c>
      <c r="K27" s="51"/>
      <c r="L27" s="6">
        <v>0</v>
      </c>
      <c r="M27" s="4">
        <v>0</v>
      </c>
      <c r="N27" s="4">
        <v>0</v>
      </c>
      <c r="O27" s="16"/>
      <c r="P27" s="4">
        <v>0</v>
      </c>
      <c r="Q27" s="4">
        <v>0</v>
      </c>
      <c r="R27" s="4">
        <v>0</v>
      </c>
      <c r="S27" s="4">
        <v>0</v>
      </c>
    </row>
    <row r="28" spans="1:19">
      <c r="A28" s="25"/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9"/>
      <c r="N28" s="29"/>
      <c r="O28" s="29"/>
      <c r="P28" s="29"/>
      <c r="Q28" s="29"/>
      <c r="R28" s="29"/>
      <c r="S28" s="29"/>
    </row>
    <row r="29" spans="1:19">
      <c r="A29" s="50" t="s">
        <v>51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19" ht="27" customHeight="1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</sheetData>
  <mergeCells count="14">
    <mergeCell ref="R11:S11"/>
    <mergeCell ref="A14:S14"/>
    <mergeCell ref="A29:S30"/>
    <mergeCell ref="K15:K27"/>
    <mergeCell ref="A2:S6"/>
    <mergeCell ref="A10:A12"/>
    <mergeCell ref="B10:S10"/>
    <mergeCell ref="B11:B12"/>
    <mergeCell ref="C11:C12"/>
    <mergeCell ref="D11:E11"/>
    <mergeCell ref="F11:G11"/>
    <mergeCell ref="H11:K11"/>
    <mergeCell ref="L11:O11"/>
    <mergeCell ref="P11:Q11"/>
  </mergeCells>
  <pageMargins left="0.70866141732283472" right="0.70866141732283472" top="0.74803149606299213" bottom="0.74803149606299213" header="0.31496062992125984" footer="0.31496062992125984"/>
  <pageSetup paperSize="9" scale="4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S15"/>
  <sheetViews>
    <sheetView view="pageBreakPreview" zoomScale="60" zoomScaleNormal="70" workbookViewId="0">
      <pane ySplit="8" topLeftCell="A9" activePane="bottomLeft" state="frozen"/>
      <selection pane="bottomLeft" activeCell="L12" sqref="L12"/>
    </sheetView>
  </sheetViews>
  <sheetFormatPr defaultRowHeight="15.75"/>
  <cols>
    <col min="1" max="1" width="56.7109375" style="2" customWidth="1"/>
    <col min="2" max="2" width="30.85546875" style="2" customWidth="1"/>
    <col min="3" max="4" width="23.28515625" style="2" customWidth="1"/>
    <col min="5" max="5" width="24.140625" style="2" customWidth="1"/>
    <col min="6" max="6" width="27.140625" style="2" bestFit="1" customWidth="1"/>
    <col min="7" max="7" width="12.7109375" style="2" customWidth="1"/>
    <col min="8" max="8" width="9.140625" style="2"/>
    <col min="9" max="9" width="12.7109375" style="2" customWidth="1"/>
    <col min="10" max="10" width="13.7109375" style="2" customWidth="1"/>
    <col min="11" max="11" width="12" style="2" customWidth="1"/>
    <col min="12" max="14" width="9.140625" style="2"/>
    <col min="15" max="15" width="12.85546875" style="2" customWidth="1"/>
    <col min="16" max="19" width="9.140625" style="2"/>
    <col min="20" max="20" width="9.140625" style="1" customWidth="1"/>
    <col min="21" max="23" width="9.140625" style="1"/>
    <col min="24" max="25" width="9.140625" style="1" customWidth="1"/>
    <col min="26" max="16384" width="9.140625" style="1"/>
  </cols>
  <sheetData>
    <row r="2" spans="1:19" ht="15.75" customHeight="1">
      <c r="A2" s="52" t="s">
        <v>81</v>
      </c>
      <c r="B2" s="52"/>
      <c r="C2" s="52"/>
      <c r="D2" s="52"/>
      <c r="E2" s="52"/>
      <c r="F2" s="52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15.75" customHeight="1">
      <c r="A3" s="52"/>
      <c r="B3" s="52"/>
      <c r="C3" s="52"/>
      <c r="D3" s="52"/>
      <c r="E3" s="52"/>
      <c r="F3" s="52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15.75" customHeight="1">
      <c r="A4" s="52"/>
      <c r="B4" s="52"/>
      <c r="C4" s="52"/>
      <c r="D4" s="52"/>
      <c r="E4" s="52"/>
      <c r="F4" s="52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ht="15.75" customHeight="1">
      <c r="A5" s="52"/>
      <c r="B5" s="52"/>
      <c r="C5" s="52"/>
      <c r="D5" s="52"/>
      <c r="E5" s="52"/>
      <c r="F5" s="52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83.25" customHeight="1">
      <c r="A6" s="52"/>
      <c r="B6" s="52"/>
      <c r="C6" s="52"/>
      <c r="D6" s="52"/>
      <c r="E6" s="52"/>
      <c r="F6" s="52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8" spans="1:19" ht="126" customHeight="1">
      <c r="A8" s="12" t="s">
        <v>42</v>
      </c>
      <c r="B8" s="41" t="s">
        <v>67</v>
      </c>
      <c r="C8" s="12" t="s">
        <v>35</v>
      </c>
      <c r="D8" s="41" t="s">
        <v>68</v>
      </c>
      <c r="E8" s="12" t="s">
        <v>36</v>
      </c>
      <c r="F8" s="12" t="s">
        <v>37</v>
      </c>
    </row>
    <row r="9" spans="1:19" ht="63" customHeight="1">
      <c r="A9" s="3" t="s">
        <v>38</v>
      </c>
      <c r="B9" s="21">
        <v>0.03</v>
      </c>
      <c r="C9" s="20">
        <v>0.33</v>
      </c>
      <c r="D9" s="21">
        <v>0.04</v>
      </c>
      <c r="E9" s="4" t="s">
        <v>43</v>
      </c>
      <c r="F9" s="4" t="s">
        <v>44</v>
      </c>
    </row>
    <row r="10" spans="1:19" ht="48.75" customHeight="1">
      <c r="A10" s="3" t="s">
        <v>39</v>
      </c>
      <c r="B10" s="21">
        <v>0.65500000000000003</v>
      </c>
      <c r="C10" s="20">
        <v>0.64</v>
      </c>
      <c r="D10" s="21">
        <v>0.65500000000000003</v>
      </c>
      <c r="E10" s="4" t="s">
        <v>43</v>
      </c>
      <c r="F10" s="4" t="s">
        <v>45</v>
      </c>
    </row>
    <row r="11" spans="1:19" ht="56.25" customHeight="1">
      <c r="A11" s="3" t="s">
        <v>40</v>
      </c>
      <c r="B11" s="21">
        <v>0.13800000000000001</v>
      </c>
      <c r="C11" s="22">
        <v>0.154</v>
      </c>
      <c r="D11" s="21">
        <v>0.13500000000000001</v>
      </c>
      <c r="E11" s="4" t="s">
        <v>43</v>
      </c>
      <c r="F11" s="4" t="s">
        <v>44</v>
      </c>
    </row>
    <row r="12" spans="1:19" ht="48.75" customHeight="1">
      <c r="A12" s="3" t="s">
        <v>41</v>
      </c>
      <c r="B12" s="47">
        <v>301</v>
      </c>
      <c r="C12" s="47">
        <v>1330</v>
      </c>
      <c r="D12" s="47">
        <v>236</v>
      </c>
      <c r="E12" s="4" t="s">
        <v>43</v>
      </c>
      <c r="F12" s="4" t="s">
        <v>44</v>
      </c>
    </row>
    <row r="14" spans="1:19" ht="15.75" customHeight="1">
      <c r="A14" s="50" t="s">
        <v>53</v>
      </c>
      <c r="B14" s="50"/>
      <c r="C14" s="50"/>
      <c r="D14" s="50"/>
      <c r="E14" s="50"/>
      <c r="F14" s="50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>
      <c r="A15" s="50"/>
      <c r="B15" s="50"/>
      <c r="C15" s="50"/>
      <c r="D15" s="50"/>
      <c r="E15" s="50"/>
      <c r="F15" s="50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</sheetData>
  <mergeCells count="2">
    <mergeCell ref="A14:F15"/>
    <mergeCell ref="A2:F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S28"/>
  <sheetViews>
    <sheetView tabSelected="1" view="pageBreakPreview" zoomScale="60" zoomScaleNormal="71" workbookViewId="0">
      <pane ySplit="11" topLeftCell="A15" activePane="bottomLeft" state="frozen"/>
      <selection pane="bottomLeft" activeCell="G21" sqref="G21"/>
    </sheetView>
  </sheetViews>
  <sheetFormatPr defaultRowHeight="15.75"/>
  <cols>
    <col min="1" max="1" width="9.140625" style="2"/>
    <col min="2" max="2" width="59.140625" style="2" customWidth="1"/>
    <col min="3" max="3" width="17" style="2" customWidth="1"/>
    <col min="4" max="9" width="12.42578125" style="2" customWidth="1"/>
    <col min="10" max="10" width="12.42578125" style="18" customWidth="1"/>
    <col min="11" max="11" width="23.7109375" style="2" customWidth="1"/>
    <col min="12" max="14" width="12.42578125" style="2" customWidth="1"/>
    <col min="15" max="15" width="13.42578125" style="2" customWidth="1"/>
    <col min="16" max="19" width="12.42578125" style="2" customWidth="1"/>
    <col min="20" max="16384" width="9.140625" style="1"/>
  </cols>
  <sheetData>
    <row r="2" spans="1:19" ht="15.75" customHeight="1">
      <c r="A2" s="52" t="s">
        <v>79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5.75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 ht="15.75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19" ht="15.75" customHeight="1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59.25" customHeight="1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9" spans="1:19">
      <c r="A9" s="48" t="s">
        <v>0</v>
      </c>
      <c r="B9" s="48" t="s">
        <v>1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19" ht="78.75" customHeight="1">
      <c r="A10" s="48"/>
      <c r="B10" s="48" t="s">
        <v>2</v>
      </c>
      <c r="C10" s="56" t="s">
        <v>46</v>
      </c>
      <c r="D10" s="48" t="s">
        <v>3</v>
      </c>
      <c r="E10" s="48"/>
      <c r="F10" s="48" t="s">
        <v>4</v>
      </c>
      <c r="G10" s="48"/>
      <c r="H10" s="48" t="s">
        <v>9</v>
      </c>
      <c r="I10" s="48"/>
      <c r="J10" s="48"/>
      <c r="K10" s="48"/>
      <c r="L10" s="48" t="s">
        <v>5</v>
      </c>
      <c r="M10" s="48"/>
      <c r="N10" s="48"/>
      <c r="O10" s="48"/>
      <c r="P10" s="48" t="s">
        <v>6</v>
      </c>
      <c r="Q10" s="48"/>
      <c r="R10" s="48" t="s">
        <v>7</v>
      </c>
      <c r="S10" s="48"/>
    </row>
    <row r="11" spans="1:19" ht="47.25" customHeight="1">
      <c r="A11" s="48"/>
      <c r="B11" s="48"/>
      <c r="C11" s="57"/>
      <c r="D11" s="41" t="s">
        <v>54</v>
      </c>
      <c r="E11" s="41" t="s">
        <v>65</v>
      </c>
      <c r="F11" s="41" t="s">
        <v>54</v>
      </c>
      <c r="G11" s="41" t="s">
        <v>65</v>
      </c>
      <c r="H11" s="41" t="s">
        <v>54</v>
      </c>
      <c r="I11" s="41" t="s">
        <v>65</v>
      </c>
      <c r="J11" s="19" t="s">
        <v>47</v>
      </c>
      <c r="K11" s="19" t="s">
        <v>8</v>
      </c>
      <c r="L11" s="41" t="s">
        <v>54</v>
      </c>
      <c r="M11" s="41" t="s">
        <v>65</v>
      </c>
      <c r="N11" s="41" t="s">
        <v>47</v>
      </c>
      <c r="O11" s="41" t="s">
        <v>8</v>
      </c>
      <c r="P11" s="41" t="s">
        <v>54</v>
      </c>
      <c r="Q11" s="41" t="s">
        <v>65</v>
      </c>
      <c r="R11" s="41" t="s">
        <v>54</v>
      </c>
      <c r="S11" s="41" t="s">
        <v>65</v>
      </c>
    </row>
    <row r="12" spans="1:19" ht="18" customHeight="1">
      <c r="A12" s="53" t="s">
        <v>10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5"/>
    </row>
    <row r="13" spans="1:19" ht="18" customHeight="1">
      <c r="A13" s="5"/>
      <c r="B13" s="30" t="s">
        <v>56</v>
      </c>
      <c r="C13" s="5"/>
      <c r="D13" s="5"/>
      <c r="E13" s="6"/>
      <c r="F13" s="6">
        <f>F14+F20+F24</f>
        <v>716592</v>
      </c>
      <c r="G13" s="6">
        <v>0</v>
      </c>
      <c r="H13" s="6">
        <f>F13</f>
        <v>716592</v>
      </c>
      <c r="I13" s="6">
        <f>G13</f>
        <v>0</v>
      </c>
      <c r="J13" s="6">
        <f>I13-H13</f>
        <v>-716592</v>
      </c>
      <c r="K13" s="51" t="s">
        <v>66</v>
      </c>
      <c r="L13" s="6">
        <v>0</v>
      </c>
      <c r="M13" s="4">
        <v>0</v>
      </c>
      <c r="N13" s="4">
        <v>0</v>
      </c>
      <c r="O13" s="4"/>
      <c r="P13" s="4">
        <v>0</v>
      </c>
      <c r="Q13" s="4">
        <v>0</v>
      </c>
      <c r="R13" s="4">
        <v>0</v>
      </c>
      <c r="S13" s="4">
        <v>0</v>
      </c>
    </row>
    <row r="14" spans="1:19" ht="18" customHeight="1">
      <c r="A14" s="6"/>
      <c r="B14" s="33" t="s">
        <v>27</v>
      </c>
      <c r="C14" s="6"/>
      <c r="D14" s="6"/>
      <c r="E14" s="6"/>
      <c r="F14" s="6">
        <f>F15</f>
        <v>241937</v>
      </c>
      <c r="G14" s="6">
        <f>G16+G19</f>
        <v>0</v>
      </c>
      <c r="H14" s="6">
        <f t="shared" ref="H14:H26" si="0">F14</f>
        <v>241937</v>
      </c>
      <c r="I14" s="6">
        <f t="shared" ref="I14:I24" si="1">G14</f>
        <v>0</v>
      </c>
      <c r="J14" s="6">
        <f t="shared" ref="J14:J26" si="2">I14-H14</f>
        <v>-241937</v>
      </c>
      <c r="K14" s="51"/>
      <c r="L14" s="6">
        <v>0</v>
      </c>
      <c r="M14" s="4">
        <v>0</v>
      </c>
      <c r="N14" s="4">
        <v>0</v>
      </c>
      <c r="O14" s="4"/>
      <c r="P14" s="4">
        <v>0</v>
      </c>
      <c r="Q14" s="4">
        <v>0</v>
      </c>
      <c r="R14" s="4">
        <v>0</v>
      </c>
      <c r="S14" s="4">
        <v>0</v>
      </c>
    </row>
    <row r="15" spans="1:19" ht="33.75" customHeight="1">
      <c r="A15" s="6" t="s">
        <v>28</v>
      </c>
      <c r="B15" s="33" t="s">
        <v>29</v>
      </c>
      <c r="C15" s="6"/>
      <c r="D15" s="6"/>
      <c r="E15" s="6"/>
      <c r="F15" s="6">
        <f>F16</f>
        <v>241937</v>
      </c>
      <c r="G15" s="6">
        <f>G14</f>
        <v>0</v>
      </c>
      <c r="H15" s="6">
        <f t="shared" si="0"/>
        <v>241937</v>
      </c>
      <c r="I15" s="6">
        <f t="shared" si="1"/>
        <v>0</v>
      </c>
      <c r="J15" s="6">
        <f t="shared" si="2"/>
        <v>-241937</v>
      </c>
      <c r="K15" s="51"/>
      <c r="L15" s="6">
        <v>0</v>
      </c>
      <c r="M15" s="4">
        <v>0</v>
      </c>
      <c r="N15" s="4">
        <v>0</v>
      </c>
      <c r="O15" s="4"/>
      <c r="P15" s="4">
        <v>0</v>
      </c>
      <c r="Q15" s="4">
        <v>0</v>
      </c>
      <c r="R15" s="4">
        <v>0</v>
      </c>
      <c r="S15" s="4">
        <v>0</v>
      </c>
    </row>
    <row r="16" spans="1:19" ht="18" customHeight="1">
      <c r="A16" s="7" t="s">
        <v>13</v>
      </c>
      <c r="B16" s="37" t="s">
        <v>69</v>
      </c>
      <c r="C16" s="8"/>
      <c r="D16" s="8">
        <f>D17+D18</f>
        <v>3</v>
      </c>
      <c r="E16" s="7">
        <v>0</v>
      </c>
      <c r="F16" s="7">
        <f>SUM(F17:F19)</f>
        <v>241937</v>
      </c>
      <c r="G16" s="7">
        <f>SUM(G17:G18)</f>
        <v>0</v>
      </c>
      <c r="H16" s="7">
        <f t="shared" si="0"/>
        <v>241937</v>
      </c>
      <c r="I16" s="7">
        <f t="shared" si="1"/>
        <v>0</v>
      </c>
      <c r="J16" s="7">
        <f t="shared" si="2"/>
        <v>-241937</v>
      </c>
      <c r="K16" s="51"/>
      <c r="L16" s="6">
        <v>0</v>
      </c>
      <c r="M16" s="4">
        <v>0</v>
      </c>
      <c r="N16" s="4">
        <v>0</v>
      </c>
      <c r="O16" s="4"/>
      <c r="P16" s="4">
        <v>0</v>
      </c>
      <c r="Q16" s="4">
        <v>0</v>
      </c>
      <c r="R16" s="4">
        <v>0</v>
      </c>
      <c r="S16" s="4">
        <v>0</v>
      </c>
    </row>
    <row r="17" spans="1:19" ht="36" customHeight="1">
      <c r="A17" s="9" t="s">
        <v>15</v>
      </c>
      <c r="B17" s="40" t="s">
        <v>70</v>
      </c>
      <c r="C17" s="9" t="s">
        <v>16</v>
      </c>
      <c r="D17" s="9">
        <v>1</v>
      </c>
      <c r="E17" s="10">
        <v>0</v>
      </c>
      <c r="F17" s="32">
        <v>66771</v>
      </c>
      <c r="G17" s="10">
        <v>0</v>
      </c>
      <c r="H17" s="10">
        <f t="shared" si="0"/>
        <v>66771</v>
      </c>
      <c r="I17" s="10">
        <f t="shared" si="1"/>
        <v>0</v>
      </c>
      <c r="J17" s="10">
        <f t="shared" si="2"/>
        <v>-66771</v>
      </c>
      <c r="K17" s="51"/>
      <c r="L17" s="6">
        <v>0</v>
      </c>
      <c r="M17" s="4">
        <v>0</v>
      </c>
      <c r="N17" s="4">
        <v>0</v>
      </c>
      <c r="O17" s="4"/>
      <c r="P17" s="4">
        <v>0</v>
      </c>
      <c r="Q17" s="4">
        <v>0</v>
      </c>
      <c r="R17" s="4">
        <v>0</v>
      </c>
      <c r="S17" s="4">
        <v>0</v>
      </c>
    </row>
    <row r="18" spans="1:19" ht="65.25" customHeight="1">
      <c r="A18" s="9" t="s">
        <v>17</v>
      </c>
      <c r="B18" s="40" t="s">
        <v>71</v>
      </c>
      <c r="C18" s="9" t="s">
        <v>16</v>
      </c>
      <c r="D18" s="9">
        <v>2</v>
      </c>
      <c r="E18" s="10">
        <v>0</v>
      </c>
      <c r="F18" s="32">
        <v>118420</v>
      </c>
      <c r="G18" s="10">
        <v>0</v>
      </c>
      <c r="H18" s="10">
        <f t="shared" si="0"/>
        <v>118420</v>
      </c>
      <c r="I18" s="10">
        <f t="shared" si="1"/>
        <v>0</v>
      </c>
      <c r="J18" s="10">
        <f t="shared" si="2"/>
        <v>-118420</v>
      </c>
      <c r="K18" s="51"/>
      <c r="L18" s="6">
        <v>0</v>
      </c>
      <c r="M18" s="4">
        <v>0</v>
      </c>
      <c r="N18" s="4">
        <v>0</v>
      </c>
      <c r="O18" s="4"/>
      <c r="P18" s="4">
        <v>0</v>
      </c>
      <c r="Q18" s="4">
        <v>0</v>
      </c>
      <c r="R18" s="4">
        <v>0</v>
      </c>
      <c r="S18" s="4">
        <v>0</v>
      </c>
    </row>
    <row r="19" spans="1:19" ht="35.25" customHeight="1">
      <c r="A19" s="9" t="s">
        <v>73</v>
      </c>
      <c r="B19" s="40" t="s">
        <v>72</v>
      </c>
      <c r="C19" s="9" t="s">
        <v>16</v>
      </c>
      <c r="D19" s="9">
        <v>1</v>
      </c>
      <c r="E19" s="43">
        <v>0</v>
      </c>
      <c r="F19" s="43">
        <v>56746</v>
      </c>
      <c r="G19" s="43">
        <f>SUM(G20:G20)</f>
        <v>0</v>
      </c>
      <c r="H19" s="43">
        <f t="shared" si="0"/>
        <v>56746</v>
      </c>
      <c r="I19" s="43">
        <f t="shared" si="1"/>
        <v>0</v>
      </c>
      <c r="J19" s="43">
        <f t="shared" si="2"/>
        <v>-56746</v>
      </c>
      <c r="K19" s="51"/>
      <c r="L19" s="35">
        <v>0</v>
      </c>
      <c r="M19" s="4">
        <v>0</v>
      </c>
      <c r="N19" s="4">
        <v>0</v>
      </c>
      <c r="O19" s="4"/>
      <c r="P19" s="4">
        <v>0</v>
      </c>
      <c r="Q19" s="4">
        <v>0</v>
      </c>
      <c r="R19" s="4">
        <v>0</v>
      </c>
      <c r="S19" s="4">
        <v>0</v>
      </c>
    </row>
    <row r="20" spans="1:19" ht="18" customHeight="1">
      <c r="A20" s="6"/>
      <c r="B20" s="33" t="s">
        <v>31</v>
      </c>
      <c r="C20" s="6" t="s">
        <v>18</v>
      </c>
      <c r="D20" s="6">
        <f>D21</f>
        <v>5381</v>
      </c>
      <c r="E20" s="10">
        <v>0</v>
      </c>
      <c r="F20" s="32">
        <f>F21+F22</f>
        <v>455343</v>
      </c>
      <c r="G20" s="7">
        <v>0</v>
      </c>
      <c r="H20" s="7">
        <f t="shared" si="0"/>
        <v>455343</v>
      </c>
      <c r="I20" s="7">
        <f t="shared" si="1"/>
        <v>0</v>
      </c>
      <c r="J20" s="7">
        <f t="shared" si="2"/>
        <v>-455343</v>
      </c>
      <c r="K20" s="51"/>
      <c r="L20" s="6">
        <v>0</v>
      </c>
      <c r="M20" s="4">
        <v>0</v>
      </c>
      <c r="N20" s="4">
        <v>0</v>
      </c>
      <c r="O20" s="4"/>
      <c r="P20" s="4">
        <v>0</v>
      </c>
      <c r="Q20" s="4">
        <v>0</v>
      </c>
      <c r="R20" s="4">
        <v>0</v>
      </c>
      <c r="S20" s="4">
        <v>0</v>
      </c>
    </row>
    <row r="21" spans="1:19" s="17" customFormat="1" ht="47.25" customHeight="1">
      <c r="A21" s="7" t="s">
        <v>78</v>
      </c>
      <c r="B21" s="37" t="s">
        <v>32</v>
      </c>
      <c r="C21" s="8" t="s">
        <v>18</v>
      </c>
      <c r="D21" s="8">
        <v>5381</v>
      </c>
      <c r="E21" s="8">
        <v>0</v>
      </c>
      <c r="F21" s="8">
        <v>416947</v>
      </c>
      <c r="G21" s="8">
        <v>0</v>
      </c>
      <c r="H21" s="8">
        <f t="shared" si="0"/>
        <v>416947</v>
      </c>
      <c r="I21" s="8">
        <v>0</v>
      </c>
      <c r="J21" s="8">
        <f t="shared" si="2"/>
        <v>-416947</v>
      </c>
      <c r="K21" s="51"/>
      <c r="L21" s="6">
        <v>0</v>
      </c>
      <c r="M21" s="16">
        <v>0</v>
      </c>
      <c r="N21" s="16">
        <v>0</v>
      </c>
      <c r="O21" s="16"/>
      <c r="P21" s="16">
        <v>0</v>
      </c>
      <c r="Q21" s="16">
        <v>0</v>
      </c>
      <c r="R21" s="16">
        <v>0</v>
      </c>
      <c r="S21" s="16">
        <v>0</v>
      </c>
    </row>
    <row r="22" spans="1:19" ht="18" customHeight="1">
      <c r="A22" s="45" t="s">
        <v>74</v>
      </c>
      <c r="B22" s="37" t="s">
        <v>75</v>
      </c>
      <c r="C22" s="9"/>
      <c r="D22" s="9"/>
      <c r="E22" s="8">
        <v>0</v>
      </c>
      <c r="F22" s="8">
        <f>F23</f>
        <v>38396</v>
      </c>
      <c r="G22" s="8">
        <f>G23+G24+G25</f>
        <v>0</v>
      </c>
      <c r="H22" s="8">
        <f t="shared" si="0"/>
        <v>38396</v>
      </c>
      <c r="I22" s="8">
        <f>G22</f>
        <v>0</v>
      </c>
      <c r="J22" s="8">
        <f t="shared" si="2"/>
        <v>-38396</v>
      </c>
      <c r="K22" s="51"/>
      <c r="L22" s="6">
        <v>0</v>
      </c>
      <c r="M22" s="4">
        <v>0</v>
      </c>
      <c r="N22" s="4">
        <v>0</v>
      </c>
      <c r="O22" s="4"/>
      <c r="P22" s="4">
        <v>0</v>
      </c>
      <c r="Q22" s="4">
        <v>0</v>
      </c>
      <c r="R22" s="4">
        <v>0</v>
      </c>
      <c r="S22" s="4">
        <v>0</v>
      </c>
    </row>
    <row r="23" spans="1:19" ht="18" customHeight="1">
      <c r="A23" s="43" t="s">
        <v>22</v>
      </c>
      <c r="B23" s="36" t="s">
        <v>76</v>
      </c>
      <c r="C23" s="9" t="s">
        <v>16</v>
      </c>
      <c r="D23" s="9">
        <v>1</v>
      </c>
      <c r="E23" s="8">
        <v>0</v>
      </c>
      <c r="F23" s="32">
        <v>38396</v>
      </c>
      <c r="G23" s="10">
        <v>0</v>
      </c>
      <c r="H23" s="10">
        <f t="shared" si="0"/>
        <v>38396</v>
      </c>
      <c r="I23" s="10">
        <v>0</v>
      </c>
      <c r="J23" s="10">
        <f t="shared" si="2"/>
        <v>-38396</v>
      </c>
      <c r="K23" s="51"/>
      <c r="L23" s="6">
        <v>0</v>
      </c>
      <c r="M23" s="4">
        <v>0</v>
      </c>
      <c r="N23" s="4">
        <v>0</v>
      </c>
      <c r="O23" s="4"/>
      <c r="P23" s="4">
        <v>0</v>
      </c>
      <c r="Q23" s="4">
        <v>0</v>
      </c>
      <c r="R23" s="4">
        <v>0</v>
      </c>
      <c r="S23" s="4">
        <v>0</v>
      </c>
    </row>
    <row r="24" spans="1:19" s="17" customFormat="1" ht="18" customHeight="1">
      <c r="A24" s="6"/>
      <c r="B24" s="33" t="s">
        <v>77</v>
      </c>
      <c r="C24" s="6"/>
      <c r="D24" s="6">
        <f>D25+D26</f>
        <v>2</v>
      </c>
      <c r="E24" s="8">
        <v>0</v>
      </c>
      <c r="F24" s="7">
        <f>F25+F26</f>
        <v>19312</v>
      </c>
      <c r="G24" s="7">
        <f>G25+G26</f>
        <v>0</v>
      </c>
      <c r="H24" s="7">
        <f t="shared" si="0"/>
        <v>19312</v>
      </c>
      <c r="I24" s="7">
        <f t="shared" si="1"/>
        <v>0</v>
      </c>
      <c r="J24" s="7">
        <f t="shared" si="2"/>
        <v>-19312</v>
      </c>
      <c r="K24" s="51"/>
      <c r="L24" s="6">
        <v>0</v>
      </c>
      <c r="M24" s="16">
        <v>0</v>
      </c>
      <c r="N24" s="16">
        <v>0</v>
      </c>
      <c r="O24" s="16"/>
      <c r="P24" s="16">
        <v>0</v>
      </c>
      <c r="Q24" s="16">
        <v>0</v>
      </c>
      <c r="R24" s="16">
        <v>0</v>
      </c>
      <c r="S24" s="16">
        <v>0</v>
      </c>
    </row>
    <row r="25" spans="1:19" ht="18" customHeight="1">
      <c r="A25" s="43" t="s">
        <v>23</v>
      </c>
      <c r="B25" s="36" t="s">
        <v>33</v>
      </c>
      <c r="C25" s="9" t="s">
        <v>16</v>
      </c>
      <c r="D25" s="9">
        <v>1</v>
      </c>
      <c r="E25" s="9">
        <v>0</v>
      </c>
      <c r="F25" s="32">
        <v>14243</v>
      </c>
      <c r="G25" s="10">
        <v>0</v>
      </c>
      <c r="H25" s="10">
        <f t="shared" si="0"/>
        <v>14243</v>
      </c>
      <c r="I25" s="10">
        <v>0</v>
      </c>
      <c r="J25" s="10">
        <f t="shared" si="2"/>
        <v>-14243</v>
      </c>
      <c r="K25" s="51"/>
      <c r="L25" s="6">
        <v>0</v>
      </c>
      <c r="M25" s="4">
        <v>0</v>
      </c>
      <c r="N25" s="4">
        <v>0</v>
      </c>
      <c r="O25" s="4"/>
      <c r="P25" s="4">
        <v>0</v>
      </c>
      <c r="Q25" s="4">
        <v>0</v>
      </c>
      <c r="R25" s="4">
        <v>0</v>
      </c>
      <c r="S25" s="4">
        <v>0</v>
      </c>
    </row>
    <row r="26" spans="1:19" ht="18" customHeight="1">
      <c r="A26" s="43" t="s">
        <v>24</v>
      </c>
      <c r="B26" s="36" t="s">
        <v>34</v>
      </c>
      <c r="C26" s="9" t="s">
        <v>16</v>
      </c>
      <c r="D26" s="9">
        <v>1</v>
      </c>
      <c r="E26" s="9">
        <v>0</v>
      </c>
      <c r="F26" s="9">
        <v>5069</v>
      </c>
      <c r="G26" s="9">
        <v>0</v>
      </c>
      <c r="H26" s="9">
        <f t="shared" si="0"/>
        <v>5069</v>
      </c>
      <c r="I26" s="9">
        <v>0</v>
      </c>
      <c r="J26" s="43">
        <f t="shared" si="2"/>
        <v>-5069</v>
      </c>
      <c r="K26" s="43"/>
      <c r="L26" s="6"/>
      <c r="M26" s="4"/>
      <c r="N26" s="4"/>
      <c r="O26" s="4"/>
      <c r="P26" s="4"/>
      <c r="Q26" s="4"/>
      <c r="R26" s="4"/>
      <c r="S26" s="4"/>
    </row>
    <row r="27" spans="1:19" ht="15.75" customHeight="1">
      <c r="A27" s="50" t="s">
        <v>51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</row>
    <row r="28" spans="1:19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</sheetData>
  <mergeCells count="14">
    <mergeCell ref="A12:S12"/>
    <mergeCell ref="A27:S28"/>
    <mergeCell ref="A2:S6"/>
    <mergeCell ref="A9:A11"/>
    <mergeCell ref="B9:S9"/>
    <mergeCell ref="B10:B11"/>
    <mergeCell ref="C10:C11"/>
    <mergeCell ref="D10:E10"/>
    <mergeCell ref="F10:G10"/>
    <mergeCell ref="H10:K10"/>
    <mergeCell ref="L10:O10"/>
    <mergeCell ref="P10:Q10"/>
    <mergeCell ref="R10:S10"/>
    <mergeCell ref="K13:K25"/>
  </mergeCells>
  <pageMargins left="0.70866141732283472" right="0.70866141732283472" top="0.74803149606299213" bottom="0.74803149606299213" header="0.31496062992125984" footer="0.31496062992125984"/>
  <pageSetup paperSize="9" scale="4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S15"/>
  <sheetViews>
    <sheetView view="pageBreakPreview" zoomScale="60" zoomScaleNormal="70" workbookViewId="0">
      <pane ySplit="8" topLeftCell="A9" activePane="bottomLeft" state="frozen"/>
      <selection pane="bottomLeft" activeCell="L11" sqref="L11"/>
    </sheetView>
  </sheetViews>
  <sheetFormatPr defaultRowHeight="15.75"/>
  <cols>
    <col min="1" max="1" width="56.7109375" style="2" customWidth="1"/>
    <col min="2" max="2" width="30.85546875" style="2" customWidth="1"/>
    <col min="3" max="4" width="23.28515625" style="2" customWidth="1"/>
    <col min="5" max="5" width="24.140625" style="2" customWidth="1"/>
    <col min="6" max="6" width="27.140625" style="2" bestFit="1" customWidth="1"/>
    <col min="7" max="7" width="12.7109375" style="2" customWidth="1"/>
    <col min="8" max="8" width="9.140625" style="2"/>
    <col min="9" max="9" width="12.7109375" style="2" customWidth="1"/>
    <col min="10" max="10" width="13.7109375" style="2" customWidth="1"/>
    <col min="11" max="11" width="12" style="2" customWidth="1"/>
    <col min="12" max="14" width="9.140625" style="2"/>
    <col min="15" max="15" width="12.85546875" style="2" customWidth="1"/>
    <col min="16" max="19" width="9.140625" style="2"/>
    <col min="20" max="20" width="9.140625" style="1" customWidth="1"/>
    <col min="21" max="23" width="9.140625" style="1"/>
    <col min="24" max="25" width="9.140625" style="1" customWidth="1"/>
    <col min="26" max="16384" width="9.140625" style="1"/>
  </cols>
  <sheetData>
    <row r="2" spans="1:19" ht="15.75" customHeight="1">
      <c r="A2" s="52" t="s">
        <v>80</v>
      </c>
      <c r="B2" s="52"/>
      <c r="C2" s="52"/>
      <c r="D2" s="52"/>
      <c r="E2" s="52"/>
      <c r="F2" s="52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15.75" customHeight="1">
      <c r="A3" s="52"/>
      <c r="B3" s="52"/>
      <c r="C3" s="52"/>
      <c r="D3" s="52"/>
      <c r="E3" s="52"/>
      <c r="F3" s="52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15.75" customHeight="1">
      <c r="A4" s="52"/>
      <c r="B4" s="52"/>
      <c r="C4" s="52"/>
      <c r="D4" s="52"/>
      <c r="E4" s="52"/>
      <c r="F4" s="52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ht="15.75" customHeight="1">
      <c r="A5" s="52"/>
      <c r="B5" s="52"/>
      <c r="C5" s="52"/>
      <c r="D5" s="52"/>
      <c r="E5" s="52"/>
      <c r="F5" s="52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83.25" customHeight="1">
      <c r="A6" s="52"/>
      <c r="B6" s="52"/>
      <c r="C6" s="52"/>
      <c r="D6" s="52"/>
      <c r="E6" s="52"/>
      <c r="F6" s="52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8" spans="1:19" ht="126" customHeight="1">
      <c r="A8" s="15" t="s">
        <v>42</v>
      </c>
      <c r="B8" s="41" t="s">
        <v>67</v>
      </c>
      <c r="C8" s="41" t="s">
        <v>35</v>
      </c>
      <c r="D8" s="41" t="s">
        <v>68</v>
      </c>
      <c r="E8" s="15" t="s">
        <v>36</v>
      </c>
      <c r="F8" s="15" t="s">
        <v>37</v>
      </c>
    </row>
    <row r="9" spans="1:19" ht="63" customHeight="1">
      <c r="A9" s="3" t="s">
        <v>38</v>
      </c>
      <c r="B9" s="20">
        <v>0.12</v>
      </c>
      <c r="C9" s="20">
        <v>0.24</v>
      </c>
      <c r="D9" s="20">
        <v>0.12</v>
      </c>
      <c r="E9" s="4" t="s">
        <v>43</v>
      </c>
      <c r="F9" s="4" t="s">
        <v>44</v>
      </c>
    </row>
    <row r="10" spans="1:19" ht="48.75" customHeight="1">
      <c r="A10" s="3" t="s">
        <v>39</v>
      </c>
      <c r="B10" s="22">
        <v>0.85</v>
      </c>
      <c r="C10" s="20">
        <v>0.84</v>
      </c>
      <c r="D10" s="22">
        <v>0.85</v>
      </c>
      <c r="E10" s="4" t="s">
        <v>43</v>
      </c>
      <c r="F10" s="4" t="s">
        <v>44</v>
      </c>
    </row>
    <row r="11" spans="1:19" ht="56.25" customHeight="1">
      <c r="A11" s="3" t="s">
        <v>40</v>
      </c>
      <c r="B11" s="4" t="s">
        <v>44</v>
      </c>
      <c r="C11" s="4" t="s">
        <v>44</v>
      </c>
      <c r="D11" s="4" t="s">
        <v>44</v>
      </c>
      <c r="E11" s="4" t="s">
        <v>43</v>
      </c>
      <c r="F11" s="4" t="s">
        <v>44</v>
      </c>
    </row>
    <row r="12" spans="1:19" ht="48.75" customHeight="1">
      <c r="A12" s="3" t="s">
        <v>41</v>
      </c>
      <c r="B12" s="46">
        <v>4879</v>
      </c>
      <c r="C12" s="46">
        <v>21350</v>
      </c>
      <c r="D12" s="46">
        <v>4951</v>
      </c>
      <c r="E12" s="4" t="s">
        <v>43</v>
      </c>
      <c r="F12" s="4" t="s">
        <v>44</v>
      </c>
    </row>
    <row r="13" spans="1:19" ht="21" customHeight="1"/>
    <row r="14" spans="1:19" ht="15.75" customHeight="1">
      <c r="A14" s="50" t="s">
        <v>52</v>
      </c>
      <c r="B14" s="50"/>
      <c r="C14" s="50"/>
      <c r="D14" s="50"/>
      <c r="E14" s="50"/>
      <c r="F14" s="50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>
      <c r="A15" s="50"/>
      <c r="B15" s="50"/>
      <c r="C15" s="50"/>
      <c r="D15" s="50"/>
      <c r="E15" s="50"/>
      <c r="F15" s="50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</sheetData>
  <mergeCells count="2">
    <mergeCell ref="A2:F6"/>
    <mergeCell ref="A14:F1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водоснабжение-1 </vt:lpstr>
      <vt:lpstr>водоснабжение-2</vt:lpstr>
      <vt:lpstr>водоотведение-1</vt:lpstr>
      <vt:lpstr>водоотведение 2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2019-03-29T04:46:37Z</dcterms:modified>
</cp:coreProperties>
</file>